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e.suero\Desktop\maria\GAUTIER\DOCUMENTOS PRIMERA ETAPA\PDF\"/>
    </mc:Choice>
  </mc:AlternateContent>
  <xr:revisionPtr revIDLastSave="0" documentId="8_{6D54F0B3-A96C-4AFA-BFD3-95F77210337D}" xr6:coauthVersionLast="47" xr6:coauthVersionMax="47" xr10:uidLastSave="{00000000-0000-0000-0000-000000000000}"/>
  <bookViews>
    <workbookView xWindow="-120" yWindow="-120" windowWidth="20730" windowHeight="11040" xr2:uid="{A0A2620F-42D3-4D02-B20D-CAA5F2F805A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G21" i="1"/>
  <c r="C16" i="1"/>
  <c r="G15" i="1" s="1"/>
  <c r="C12" i="1"/>
  <c r="C11" i="1"/>
  <c r="C13" i="1" s="1"/>
  <c r="A10" i="1"/>
  <c r="A11" i="1" s="1"/>
  <c r="A12" i="1" s="1"/>
  <c r="A13" i="1" s="1"/>
  <c r="A7" i="1"/>
  <c r="A8" i="1" s="1"/>
  <c r="G6" i="1"/>
  <c r="G10" i="1" l="1"/>
  <c r="G24" i="1" s="1"/>
  <c r="A15" i="1"/>
  <c r="A16" i="1" s="1"/>
  <c r="A17" i="1" s="1"/>
  <c r="A18" i="1" s="1"/>
  <c r="G32" i="1" l="1"/>
  <c r="G31" i="1"/>
  <c r="G30" i="1"/>
  <c r="G29" i="1"/>
  <c r="G28" i="1"/>
  <c r="G27" i="1"/>
  <c r="G33" i="1" l="1"/>
  <c r="G36" i="1" s="1"/>
  <c r="G38" i="1" s="1"/>
</calcChain>
</file>

<file path=xl/sharedStrings.xml><?xml version="1.0" encoding="utf-8"?>
<sst xmlns="http://schemas.openxmlformats.org/spreadsheetml/2006/main" count="49" uniqueCount="44">
  <si>
    <t>PRESUPUESTO</t>
  </si>
  <si>
    <t>DESCRIPCION DE LA OBRA</t>
  </si>
  <si>
    <t>ACERAS Y CONTENES</t>
  </si>
  <si>
    <t>PROYECTO</t>
  </si>
  <si>
    <t>CONSTRUCCION DE ACERA Y CONTEN JUNTA MUNICIPAL GAUTIER.</t>
  </si>
  <si>
    <t>FECHA DE ELABORACION</t>
  </si>
  <si>
    <t>No.</t>
  </si>
  <si>
    <t>Descripción</t>
  </si>
  <si>
    <t>Cantidad</t>
  </si>
  <si>
    <t>UD</t>
  </si>
  <si>
    <t>Costo Unitario (RD$)</t>
  </si>
  <si>
    <t>Importe (RD$)</t>
  </si>
  <si>
    <t>Subtotal (RD$)</t>
  </si>
  <si>
    <t>PRELIMINARES</t>
  </si>
  <si>
    <t>Replanteo general</t>
  </si>
  <si>
    <t>Ml</t>
  </si>
  <si>
    <t>Campamento</t>
  </si>
  <si>
    <t>PA</t>
  </si>
  <si>
    <t>MOVIMIENTO DE TIERRA</t>
  </si>
  <si>
    <t>Excavacion de material no clasificado a mano.</t>
  </si>
  <si>
    <r>
      <t>M</t>
    </r>
    <r>
      <rPr>
        <sz val="20"/>
        <rFont val="Arial"/>
        <family val="2"/>
      </rPr>
      <t>³</t>
    </r>
  </si>
  <si>
    <t>Suministro, colocacion y acarreo de relleno bajo aceras</t>
  </si>
  <si>
    <t>Bote de material</t>
  </si>
  <si>
    <t>OBRAS COMPLEMENTARIAS</t>
  </si>
  <si>
    <t>Suministro y Construccion de Telford con piedra y mortero</t>
  </si>
  <si>
    <t>Bordillo y contén de hormigón vaciado en sitio (horm. Simple indust. 180 kg./cm²)</t>
  </si>
  <si>
    <t>Aceras de hormigón (horm. Simple indust. 180 kg./cm²)</t>
  </si>
  <si>
    <r>
      <t>M</t>
    </r>
    <r>
      <rPr>
        <sz val="20"/>
        <rFont val="Arial"/>
        <family val="2"/>
      </rPr>
      <t>²</t>
    </r>
  </si>
  <si>
    <t xml:space="preserve">MISCELANEOS </t>
  </si>
  <si>
    <t>Limpieza continua</t>
  </si>
  <si>
    <t>P.A</t>
  </si>
  <si>
    <t>SUBTOTAL GENERAL PRESUPUESTO COMPLETO</t>
  </si>
  <si>
    <t>E</t>
  </si>
  <si>
    <t>GASTOS INDIRECTOS:</t>
  </si>
  <si>
    <t>Dirección Técnica.</t>
  </si>
  <si>
    <t>Gastos Administrativos.</t>
  </si>
  <si>
    <t>Transporte.</t>
  </si>
  <si>
    <t>Seguro y Fianza</t>
  </si>
  <si>
    <t xml:space="preserve">Ley 6-86 Sobre el Fondo de Pesiones de los Trabajadores de la Construcciòn. </t>
  </si>
  <si>
    <t>Codia</t>
  </si>
  <si>
    <t>ITBIS Norma 07-07 DGII</t>
  </si>
  <si>
    <t>Letrero de Obra</t>
  </si>
  <si>
    <t xml:space="preserve">SUB-TOTAL GASTOS INDIRECTOS </t>
  </si>
  <si>
    <t>TOTAL GENERAL 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</si>
</sst>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.##0.00_-;\-* #.##0.00_-;_-* &quot;-&quot;??_-;_-@_-"/>
    <numFmt numFmtId="166" formatCode="#,##0.00\ _€"/>
    <numFmt numFmtId="167" formatCode="_(* #.##0.00_);_(* \(#.##0.00\);_(* &quot;-&quot;??_);_(@_)"/>
    <numFmt numFmtId="168" formatCode="_(&quot;RD$&quot;* #,##0.00_);_(&quot;RD$&quot;* \(#,##0.00\);_(&quot;RD$&quot;* &quot;-&quot;??_);_(@_)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48"/>
      <name val="Incosolate"/>
    </font>
    <font>
      <sz val="18"/>
      <name val="Incosolate"/>
    </font>
    <font>
      <b/>
      <sz val="18"/>
      <name val="Incosolate"/>
    </font>
    <font>
      <b/>
      <sz val="20"/>
      <name val="Incosolate"/>
    </font>
    <font>
      <sz val="20"/>
      <name val="Incosolate"/>
    </font>
    <font>
      <sz val="11"/>
      <color indexed="8"/>
      <name val="Calibri"/>
      <family val="2"/>
    </font>
    <font>
      <sz val="20"/>
      <color theme="1"/>
      <name val="Incosolate"/>
    </font>
    <font>
      <sz val="20"/>
      <name val="Arial"/>
      <family val="2"/>
    </font>
    <font>
      <sz val="18"/>
      <color theme="1"/>
      <name val="Incosolate"/>
    </font>
    <font>
      <sz val="18"/>
      <color indexed="8"/>
      <name val="Incosolate"/>
    </font>
    <font>
      <b/>
      <sz val="14"/>
      <color theme="1"/>
      <name val="Incosolate"/>
    </font>
    <font>
      <b/>
      <sz val="18"/>
      <color theme="1"/>
      <name val="Incosolate"/>
    </font>
  </fonts>
  <fills count="4">
    <fill>
      <patternFill patternType="none"/>
    </fill>
    <fill>
      <patternFill patternType="gray125"/>
    </fill>
    <fill>
      <patternFill patternType="solid">
        <fgColor rgb="FF6EB26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/>
    <xf numFmtId="0" fontId="2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48">
    <xf numFmtId="0" fontId="0" fillId="0" borderId="0" xfId="0"/>
    <xf numFmtId="2" fontId="6" fillId="2" borderId="0" xfId="2" applyNumberFormat="1" applyFont="1" applyFill="1" applyAlignment="1">
      <alignment horizontal="center" vertical="center" wrapText="1"/>
    </xf>
    <xf numFmtId="4" fontId="6" fillId="2" borderId="0" xfId="2" applyNumberFormat="1" applyFont="1" applyFill="1" applyAlignment="1">
      <alignment horizontal="left" vertical="center" wrapText="1"/>
    </xf>
    <xf numFmtId="164" fontId="6" fillId="2" borderId="0" xfId="5" applyNumberFormat="1" applyFont="1" applyFill="1" applyBorder="1" applyAlignment="1">
      <alignment horizontal="center" vertical="center" wrapText="1"/>
    </xf>
    <xf numFmtId="4" fontId="6" fillId="2" borderId="0" xfId="5" applyNumberFormat="1" applyFont="1" applyFill="1" applyBorder="1" applyAlignment="1">
      <alignment horizontal="center" vertical="center" wrapText="1"/>
    </xf>
    <xf numFmtId="164" fontId="6" fillId="2" borderId="0" xfId="1" applyFont="1" applyFill="1" applyBorder="1" applyAlignment="1">
      <alignment horizontal="center" vertical="center" wrapText="1"/>
    </xf>
    <xf numFmtId="4" fontId="6" fillId="2" borderId="0" xfId="1" applyNumberFormat="1" applyFont="1" applyFill="1" applyBorder="1" applyAlignment="1">
      <alignment horizontal="center" vertical="center" wrapText="1"/>
    </xf>
    <xf numFmtId="4" fontId="6" fillId="2" borderId="0" xfId="2" applyNumberFormat="1" applyFont="1" applyFill="1" applyAlignment="1">
      <alignment horizontal="center" vertical="center" wrapText="1"/>
    </xf>
    <xf numFmtId="0" fontId="6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horizontal="center" vertical="center" wrapText="1"/>
    </xf>
    <xf numFmtId="164" fontId="6" fillId="2" borderId="0" xfId="2" applyNumberFormat="1" applyFont="1" applyFill="1" applyAlignment="1">
      <alignment horizontal="center" vertical="center" wrapText="1"/>
    </xf>
    <xf numFmtId="4" fontId="6" fillId="2" borderId="0" xfId="2" applyNumberFormat="1" applyFont="1" applyFill="1" applyAlignment="1">
      <alignment horizontal="right" vertical="center" wrapText="1"/>
    </xf>
    <xf numFmtId="2" fontId="7" fillId="3" borderId="0" xfId="2" applyNumberFormat="1" applyFont="1" applyFill="1" applyAlignment="1">
      <alignment horizontal="center" vertical="center"/>
    </xf>
    <xf numFmtId="4" fontId="9" fillId="0" borderId="0" xfId="6" applyNumberFormat="1" applyFont="1" applyAlignment="1">
      <alignment vertical="center" wrapText="1"/>
    </xf>
    <xf numFmtId="164" fontId="7" fillId="3" borderId="0" xfId="1" applyFont="1" applyFill="1" applyBorder="1" applyAlignment="1">
      <alignment horizontal="center" vertical="center"/>
    </xf>
    <xf numFmtId="4" fontId="7" fillId="3" borderId="0" xfId="5" applyNumberFormat="1" applyFont="1" applyFill="1" applyBorder="1" applyAlignment="1">
      <alignment horizontal="center" vertical="center"/>
    </xf>
    <xf numFmtId="164" fontId="9" fillId="0" borderId="0" xfId="1" applyFont="1" applyFill="1" applyBorder="1" applyAlignment="1">
      <alignment horizontal="center" vertical="center"/>
    </xf>
    <xf numFmtId="164" fontId="7" fillId="3" borderId="0" xfId="1" applyFont="1" applyFill="1" applyBorder="1" applyAlignment="1">
      <alignment horizontal="center" vertical="center" wrapText="1"/>
    </xf>
    <xf numFmtId="4" fontId="9" fillId="3" borderId="0" xfId="6" applyNumberFormat="1" applyFont="1" applyFill="1" applyAlignment="1">
      <alignment vertical="center"/>
    </xf>
    <xf numFmtId="4" fontId="9" fillId="0" borderId="0" xfId="6" quotePrefix="1" applyNumberFormat="1" applyFont="1" applyAlignment="1">
      <alignment horizontal="left" vertical="center" wrapText="1"/>
    </xf>
    <xf numFmtId="164" fontId="7" fillId="0" borderId="0" xfId="1" applyFont="1" applyFill="1" applyBorder="1" applyAlignment="1">
      <alignment horizontal="center" vertical="center"/>
    </xf>
    <xf numFmtId="164" fontId="7" fillId="0" borderId="0" xfId="1" applyFont="1" applyFill="1" applyBorder="1" applyAlignment="1">
      <alignment horizontal="center" vertical="center" wrapText="1"/>
    </xf>
    <xf numFmtId="0" fontId="9" fillId="0" borderId="0" xfId="0" applyFont="1"/>
    <xf numFmtId="4" fontId="6" fillId="2" borderId="1" xfId="2" applyNumberFormat="1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 wrapText="1"/>
    </xf>
    <xf numFmtId="164" fontId="6" fillId="2" borderId="2" xfId="2" applyNumberFormat="1" applyFont="1" applyFill="1" applyBorder="1" applyAlignment="1">
      <alignment horizontal="center" vertical="center" wrapText="1"/>
    </xf>
    <xf numFmtId="164" fontId="6" fillId="2" borderId="2" xfId="1" applyFont="1" applyFill="1" applyBorder="1" applyAlignment="1">
      <alignment horizontal="center" vertical="center" wrapText="1"/>
    </xf>
    <xf numFmtId="4" fontId="6" fillId="2" borderId="3" xfId="2" applyNumberFormat="1" applyFont="1" applyFill="1" applyBorder="1" applyAlignment="1">
      <alignment horizontal="right" vertical="center" wrapText="1"/>
    </xf>
    <xf numFmtId="4" fontId="11" fillId="0" borderId="0" xfId="0" applyNumberFormat="1" applyFont="1" applyAlignment="1" applyProtection="1">
      <alignment horizontal="center" vertical="center"/>
      <protection locked="0"/>
    </xf>
    <xf numFmtId="0" fontId="12" fillId="0" borderId="0" xfId="7" applyFont="1" applyAlignment="1" applyProtection="1">
      <alignment horizontal="left" vertical="center" wrapText="1"/>
      <protection locked="0"/>
    </xf>
    <xf numFmtId="10" fontId="4" fillId="0" borderId="0" xfId="8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9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9" applyNumberFormat="1" applyFont="1" applyFill="1" applyBorder="1" applyAlignment="1" applyProtection="1">
      <alignment vertical="center" wrapText="1"/>
      <protection locked="0"/>
    </xf>
    <xf numFmtId="0" fontId="6" fillId="2" borderId="0" xfId="2" quotePrefix="1" applyFont="1" applyFill="1" applyAlignment="1">
      <alignment horizontal="left" vertical="center"/>
    </xf>
    <xf numFmtId="168" fontId="6" fillId="2" borderId="0" xfId="2" applyNumberFormat="1" applyFont="1" applyFill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164" fontId="14" fillId="0" borderId="0" xfId="1" applyFont="1" applyBorder="1" applyAlignment="1">
      <alignment horizontal="center"/>
    </xf>
    <xf numFmtId="164" fontId="6" fillId="2" borderId="0" xfId="2" quotePrefix="1" applyNumberFormat="1" applyFont="1" applyFill="1" applyAlignment="1">
      <alignment horizontal="left" vertical="center" wrapText="1"/>
    </xf>
    <xf numFmtId="164" fontId="6" fillId="2" borderId="0" xfId="2" applyNumberFormat="1" applyFont="1" applyFill="1" applyAlignment="1">
      <alignment horizontal="center" vertical="center" wrapText="1"/>
    </xf>
    <xf numFmtId="0" fontId="14" fillId="0" borderId="0" xfId="0" applyFont="1" applyAlignment="1">
      <alignment wrapText="1"/>
    </xf>
    <xf numFmtId="0" fontId="3" fillId="0" borderId="0" xfId="2" applyFont="1" applyAlignment="1" applyProtection="1">
      <alignment horizontal="center" vertical="center" wrapText="1"/>
      <protection locked="0"/>
    </xf>
    <xf numFmtId="0" fontId="4" fillId="0" borderId="0" xfId="3" applyFont="1" applyAlignment="1">
      <alignment vertical="center" wrapText="1"/>
    </xf>
    <xf numFmtId="0" fontId="5" fillId="0" borderId="0" xfId="4" quotePrefix="1" applyNumberFormat="1" applyFont="1" applyBorder="1" applyAlignment="1">
      <alignment horizontal="center" vertical="center" wrapText="1"/>
    </xf>
    <xf numFmtId="0" fontId="5" fillId="0" borderId="0" xfId="4" applyNumberFormat="1" applyFont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14" fontId="5" fillId="0" borderId="0" xfId="4" applyNumberFormat="1" applyFont="1" applyBorder="1" applyAlignment="1">
      <alignment horizontal="center" vertical="center" wrapText="1"/>
    </xf>
  </cellXfs>
  <cellStyles count="10">
    <cellStyle name="Millares" xfId="1" builtinId="3"/>
    <cellStyle name="Millares 2 5 7" xfId="9" xr:uid="{19F1F056-8AB2-427B-B526-E00E7B406CE1}"/>
    <cellStyle name="Millares 25" xfId="4" xr:uid="{E2C9983F-10E3-4544-965E-C9D76C6D38D1}"/>
    <cellStyle name="Millares 3 2" xfId="5" xr:uid="{AB29E861-E971-4DB3-8D5A-6C386DF5CFDD}"/>
    <cellStyle name="Normal" xfId="0" builtinId="0"/>
    <cellStyle name="Normal 2 2 2 2 2 2" xfId="7" xr:uid="{F0A2193A-7CE2-48C0-AB16-C1786AEABC8C}"/>
    <cellStyle name="Normal 3 2" xfId="2" xr:uid="{54D35F20-9550-4F84-BC2A-247E23EF716A}"/>
    <cellStyle name="Normal 3 2 2" xfId="3" xr:uid="{F93C40F4-01E7-4A3D-9D72-E6D08086C47D}"/>
    <cellStyle name="Normal 6" xfId="6" xr:uid="{784194DA-FE22-47DF-8FB8-2013C506654B}"/>
    <cellStyle name="Porcentaje 12" xfId="8" xr:uid="{EF9AA54C-B16B-4E02-BB8A-41AA40426A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F6DAB-52D5-463E-8177-8A979E104CC6}">
  <dimension ref="A1:G41"/>
  <sheetViews>
    <sheetView tabSelected="1" zoomScale="50" zoomScaleNormal="50" workbookViewId="0">
      <selection activeCell="G35" sqref="G35"/>
    </sheetView>
  </sheetViews>
  <sheetFormatPr baseColWidth="10" defaultRowHeight="15"/>
  <cols>
    <col min="1" max="1" width="13.85546875" bestFit="1" customWidth="1"/>
    <col min="2" max="2" width="105.42578125" customWidth="1"/>
    <col min="3" max="3" width="20.5703125" customWidth="1"/>
    <col min="4" max="4" width="9.42578125" customWidth="1"/>
    <col min="5" max="5" width="46.140625" customWidth="1"/>
    <col min="6" max="6" width="32.140625" customWidth="1"/>
    <col min="7" max="7" width="37.42578125" customWidth="1"/>
  </cols>
  <sheetData>
    <row r="1" spans="1:7" ht="60">
      <c r="A1" s="42" t="s">
        <v>0</v>
      </c>
      <c r="B1" s="42"/>
      <c r="C1" s="42"/>
      <c r="D1" s="42"/>
      <c r="E1" s="42"/>
      <c r="F1" s="42"/>
      <c r="G1" s="42"/>
    </row>
    <row r="2" spans="1:7" ht="23.25">
      <c r="A2" s="43" t="s">
        <v>1</v>
      </c>
      <c r="B2" s="43"/>
      <c r="C2" s="44" t="s">
        <v>2</v>
      </c>
      <c r="D2" s="45"/>
      <c r="E2" s="45"/>
      <c r="F2" s="45"/>
      <c r="G2" s="45"/>
    </row>
    <row r="3" spans="1:7" ht="23.25">
      <c r="A3" s="46" t="s">
        <v>3</v>
      </c>
      <c r="B3" s="46"/>
      <c r="C3" s="44" t="s">
        <v>4</v>
      </c>
      <c r="D3" s="44"/>
      <c r="E3" s="44"/>
      <c r="F3" s="44"/>
      <c r="G3" s="44"/>
    </row>
    <row r="4" spans="1:7" ht="23.25">
      <c r="A4" s="43" t="s">
        <v>5</v>
      </c>
      <c r="B4" s="43"/>
      <c r="C4" s="47"/>
      <c r="D4" s="47"/>
      <c r="E4" s="47"/>
      <c r="F4" s="47"/>
      <c r="G4" s="47"/>
    </row>
    <row r="5" spans="1:7" ht="26.25">
      <c r="A5" s="1" t="s">
        <v>6</v>
      </c>
      <c r="B5" s="2" t="s">
        <v>7</v>
      </c>
      <c r="C5" s="3" t="s">
        <v>8</v>
      </c>
      <c r="D5" s="4" t="s">
        <v>9</v>
      </c>
      <c r="E5" s="5" t="s">
        <v>10</v>
      </c>
      <c r="F5" s="5" t="s">
        <v>11</v>
      </c>
      <c r="G5" s="6" t="s">
        <v>12</v>
      </c>
    </row>
    <row r="6" spans="1:7" ht="26.25">
      <c r="A6" s="7">
        <v>1</v>
      </c>
      <c r="B6" s="8" t="s">
        <v>13</v>
      </c>
      <c r="C6" s="7"/>
      <c r="D6" s="9"/>
      <c r="E6" s="10"/>
      <c r="F6" s="5"/>
      <c r="G6" s="11">
        <f>SUM(F7:F8)</f>
        <v>0</v>
      </c>
    </row>
    <row r="7" spans="1:7" ht="25.5">
      <c r="A7" s="12">
        <f>A6+0.01</f>
        <v>1.01</v>
      </c>
      <c r="B7" s="13" t="s">
        <v>14</v>
      </c>
      <c r="C7" s="14">
        <v>800</v>
      </c>
      <c r="D7" s="15" t="s">
        <v>15</v>
      </c>
      <c r="E7" s="16"/>
      <c r="F7" s="17"/>
      <c r="G7" s="18"/>
    </row>
    <row r="8" spans="1:7" ht="25.5">
      <c r="A8" s="12">
        <f>A7+0.01</f>
        <v>1.02</v>
      </c>
      <c r="B8" s="13" t="s">
        <v>16</v>
      </c>
      <c r="C8" s="14">
        <v>1</v>
      </c>
      <c r="D8" s="15" t="s">
        <v>17</v>
      </c>
      <c r="E8" s="16"/>
      <c r="F8" s="17"/>
      <c r="G8" s="18"/>
    </row>
    <row r="9" spans="1:7" ht="25.5">
      <c r="A9" s="12"/>
      <c r="B9" s="13"/>
      <c r="C9" s="14"/>
      <c r="D9" s="15"/>
      <c r="E9" s="16"/>
      <c r="F9" s="17"/>
      <c r="G9" s="18"/>
    </row>
    <row r="10" spans="1:7" ht="26.25">
      <c r="A10" s="7">
        <f>+A6+1</f>
        <v>2</v>
      </c>
      <c r="B10" s="8" t="s">
        <v>18</v>
      </c>
      <c r="C10" s="7"/>
      <c r="D10" s="9"/>
      <c r="E10" s="10"/>
      <c r="F10" s="5"/>
      <c r="G10" s="11">
        <f>SUM(F11:F13)</f>
        <v>0</v>
      </c>
    </row>
    <row r="11" spans="1:7" ht="25.5">
      <c r="A11" s="12">
        <f>A10+0.01</f>
        <v>2.0099999999999998</v>
      </c>
      <c r="B11" s="19" t="s">
        <v>19</v>
      </c>
      <c r="C11" s="20">
        <f>+C7*0.45*0.4</f>
        <v>144</v>
      </c>
      <c r="D11" s="15" t="s">
        <v>20</v>
      </c>
      <c r="E11" s="16"/>
      <c r="F11" s="17"/>
      <c r="G11" s="18"/>
    </row>
    <row r="12" spans="1:7" ht="25.5">
      <c r="A12" s="12">
        <f t="shared" ref="A12:A13" si="0">A11+0.01</f>
        <v>2.0199999999999996</v>
      </c>
      <c r="B12" s="13" t="s">
        <v>21</v>
      </c>
      <c r="C12" s="14">
        <f>+(C7)*1*0.3</f>
        <v>240</v>
      </c>
      <c r="D12" s="15" t="s">
        <v>20</v>
      </c>
      <c r="E12" s="16"/>
      <c r="F12" s="17"/>
      <c r="G12" s="18"/>
    </row>
    <row r="13" spans="1:7" ht="25.5">
      <c r="A13" s="12">
        <f t="shared" si="0"/>
        <v>2.0299999999999994</v>
      </c>
      <c r="B13" s="13" t="s">
        <v>22</v>
      </c>
      <c r="C13" s="14">
        <f>+(C11)*1.3</f>
        <v>187.20000000000002</v>
      </c>
      <c r="D13" s="15" t="s">
        <v>20</v>
      </c>
      <c r="E13" s="16"/>
      <c r="F13" s="21"/>
      <c r="G13" s="18"/>
    </row>
    <row r="14" spans="1:7" ht="25.5">
      <c r="A14" s="12"/>
      <c r="B14" s="13"/>
      <c r="C14" s="14"/>
      <c r="D14" s="15"/>
      <c r="E14" s="16"/>
      <c r="F14" s="21"/>
      <c r="G14" s="18"/>
    </row>
    <row r="15" spans="1:7" ht="26.25">
      <c r="A15" s="7">
        <f>A10+1</f>
        <v>3</v>
      </c>
      <c r="B15" s="8" t="s">
        <v>23</v>
      </c>
      <c r="C15" s="7"/>
      <c r="D15" s="9"/>
      <c r="E15" s="10"/>
      <c r="F15" s="5"/>
      <c r="G15" s="11">
        <f>SUM(F16:F18)</f>
        <v>0</v>
      </c>
    </row>
    <row r="16" spans="1:7" ht="25.5">
      <c r="A16" s="12">
        <f>+A15+0.01</f>
        <v>3.01</v>
      </c>
      <c r="B16" s="13" t="s">
        <v>24</v>
      </c>
      <c r="C16" s="20">
        <f>+(C17/2)*0.6*0.45</f>
        <v>108</v>
      </c>
      <c r="D16" s="15" t="s">
        <v>20</v>
      </c>
      <c r="E16" s="16"/>
      <c r="F16" s="17"/>
      <c r="G16" s="18"/>
    </row>
    <row r="17" spans="1:7" ht="51">
      <c r="A17" s="12">
        <f t="shared" ref="A17:A18" si="1">+A16+0.01</f>
        <v>3.0199999999999996</v>
      </c>
      <c r="B17" s="13" t="s">
        <v>25</v>
      </c>
      <c r="C17" s="20">
        <v>800</v>
      </c>
      <c r="D17" s="15" t="s">
        <v>15</v>
      </c>
      <c r="E17" s="16"/>
      <c r="F17" s="17"/>
      <c r="G17" s="18"/>
    </row>
    <row r="18" spans="1:7" ht="25.5">
      <c r="A18" s="12">
        <f t="shared" si="1"/>
        <v>3.0299999999999994</v>
      </c>
      <c r="B18" s="13" t="s">
        <v>26</v>
      </c>
      <c r="C18" s="20">
        <v>500</v>
      </c>
      <c r="D18" s="15" t="s">
        <v>27</v>
      </c>
      <c r="E18" s="16"/>
      <c r="F18" s="17"/>
      <c r="G18" s="18"/>
    </row>
    <row r="19" spans="1:7" ht="25.5">
      <c r="A19" s="12"/>
      <c r="B19" s="19"/>
      <c r="C19" s="20"/>
      <c r="D19" s="15"/>
      <c r="E19" s="16"/>
      <c r="F19" s="17"/>
      <c r="G19" s="18"/>
    </row>
    <row r="20" spans="1:7" ht="25.5">
      <c r="A20" s="12"/>
      <c r="B20" s="13"/>
      <c r="C20" s="14"/>
      <c r="D20" s="15"/>
      <c r="E20" s="16"/>
      <c r="F20" s="17"/>
      <c r="G20" s="18"/>
    </row>
    <row r="21" spans="1:7" ht="26.25">
      <c r="A21" s="7">
        <v>4</v>
      </c>
      <c r="B21" s="8" t="s">
        <v>28</v>
      </c>
      <c r="C21" s="7"/>
      <c r="D21" s="9"/>
      <c r="E21" s="10"/>
      <c r="F21" s="5"/>
      <c r="G21" s="11">
        <f>+SUM(F22)</f>
        <v>0</v>
      </c>
    </row>
    <row r="22" spans="1:7" ht="25.5">
      <c r="A22" s="12">
        <f>+A21+0.01</f>
        <v>4.01</v>
      </c>
      <c r="B22" s="13" t="s">
        <v>29</v>
      </c>
      <c r="C22" s="20">
        <v>1</v>
      </c>
      <c r="D22" s="15" t="s">
        <v>30</v>
      </c>
      <c r="E22" s="16"/>
      <c r="F22" s="17"/>
      <c r="G22" s="22"/>
    </row>
    <row r="23" spans="1:7" ht="26.25" thickBot="1">
      <c r="A23" s="12"/>
      <c r="B23" s="13"/>
      <c r="C23" s="20"/>
      <c r="D23" s="15"/>
      <c r="E23" s="16"/>
      <c r="F23" s="17"/>
      <c r="G23" s="22"/>
    </row>
    <row r="24" spans="1:7" ht="27" thickBot="1">
      <c r="A24" s="7"/>
      <c r="B24" s="8"/>
      <c r="C24" s="23" t="s">
        <v>31</v>
      </c>
      <c r="D24" s="24"/>
      <c r="E24" s="25"/>
      <c r="F24" s="26"/>
      <c r="G24" s="27">
        <f>SUM(G6:G21)</f>
        <v>0</v>
      </c>
    </row>
    <row r="25" spans="1:7" ht="25.5">
      <c r="A25" s="12"/>
      <c r="B25" s="13"/>
      <c r="C25" s="20"/>
      <c r="D25" s="15"/>
      <c r="E25" s="16"/>
      <c r="F25" s="17"/>
      <c r="G25" s="22"/>
    </row>
    <row r="26" spans="1:7" ht="26.25">
      <c r="A26" s="7" t="s">
        <v>32</v>
      </c>
      <c r="B26" s="8" t="s">
        <v>33</v>
      </c>
      <c r="C26" s="7"/>
      <c r="D26" s="9"/>
      <c r="E26" s="10"/>
      <c r="F26" s="5"/>
      <c r="G26" s="11"/>
    </row>
    <row r="27" spans="1:7" ht="23.25">
      <c r="A27" s="28">
        <v>1</v>
      </c>
      <c r="B27" s="29" t="s">
        <v>34</v>
      </c>
      <c r="C27" s="30">
        <v>0.1</v>
      </c>
      <c r="D27" s="31"/>
      <c r="E27" s="31"/>
      <c r="F27" s="28"/>
      <c r="G27" s="32">
        <f>+G24*$C27</f>
        <v>0</v>
      </c>
    </row>
    <row r="28" spans="1:7" ht="23.25">
      <c r="A28" s="28">
        <v>2</v>
      </c>
      <c r="B28" s="29" t="s">
        <v>35</v>
      </c>
      <c r="C28" s="30">
        <v>3.5000000000000003E-2</v>
      </c>
      <c r="D28" s="31"/>
      <c r="E28" s="31"/>
      <c r="F28" s="28"/>
      <c r="G28" s="32">
        <f>+G24*$C28</f>
        <v>0</v>
      </c>
    </row>
    <row r="29" spans="1:7" ht="23.25">
      <c r="A29" s="28">
        <v>3</v>
      </c>
      <c r="B29" s="29" t="s">
        <v>36</v>
      </c>
      <c r="C29" s="30">
        <v>0.05</v>
      </c>
      <c r="D29" s="31"/>
      <c r="E29" s="31"/>
      <c r="F29" s="28"/>
      <c r="G29" s="32">
        <f>+G24*$C29</f>
        <v>0</v>
      </c>
    </row>
    <row r="30" spans="1:7" ht="23.25">
      <c r="A30" s="28">
        <v>4</v>
      </c>
      <c r="B30" s="29" t="s">
        <v>37</v>
      </c>
      <c r="C30" s="30">
        <v>0.03</v>
      </c>
      <c r="D30" s="31"/>
      <c r="E30" s="31"/>
      <c r="F30" s="28"/>
      <c r="G30" s="32">
        <f>+G24*$C30</f>
        <v>0</v>
      </c>
    </row>
    <row r="31" spans="1:7" ht="46.5">
      <c r="A31" s="28">
        <v>5</v>
      </c>
      <c r="B31" s="29" t="s">
        <v>38</v>
      </c>
      <c r="C31" s="30">
        <v>0.01</v>
      </c>
      <c r="D31" s="31"/>
      <c r="E31" s="31"/>
      <c r="F31" s="28"/>
      <c r="G31" s="32">
        <f>+G24*$C31</f>
        <v>0</v>
      </c>
    </row>
    <row r="32" spans="1:7" ht="23.25">
      <c r="A32" s="28">
        <v>6</v>
      </c>
      <c r="B32" s="29" t="s">
        <v>39</v>
      </c>
      <c r="C32" s="30">
        <v>1E-3</v>
      </c>
      <c r="D32" s="31"/>
      <c r="E32" s="31"/>
      <c r="F32" s="28"/>
      <c r="G32" s="32">
        <f>+G24*$C32</f>
        <v>0</v>
      </c>
    </row>
    <row r="33" spans="1:7" ht="23.25">
      <c r="A33" s="28">
        <v>7</v>
      </c>
      <c r="B33" s="29" t="s">
        <v>40</v>
      </c>
      <c r="C33" s="30">
        <v>0.18</v>
      </c>
      <c r="D33" s="31"/>
      <c r="E33" s="31"/>
      <c r="F33" s="28"/>
      <c r="G33" s="32">
        <f>+G27*$C33</f>
        <v>0</v>
      </c>
    </row>
    <row r="34" spans="1:7" ht="23.25">
      <c r="A34" s="28">
        <v>8</v>
      </c>
      <c r="B34" s="29" t="s">
        <v>41</v>
      </c>
      <c r="C34" s="30">
        <v>0.01</v>
      </c>
      <c r="D34" s="31"/>
      <c r="E34" s="31"/>
      <c r="F34" s="28"/>
      <c r="G34" s="32">
        <v>0</v>
      </c>
    </row>
    <row r="35" spans="1:7" ht="23.25">
      <c r="A35" s="28"/>
      <c r="B35" s="29"/>
      <c r="C35" s="30"/>
      <c r="D35" s="31"/>
      <c r="E35" s="31"/>
      <c r="F35" s="28"/>
      <c r="G35" s="32"/>
    </row>
    <row r="36" spans="1:7" ht="26.25">
      <c r="A36" s="7"/>
      <c r="B36" s="33" t="s">
        <v>42</v>
      </c>
      <c r="C36" s="7"/>
      <c r="D36" s="9"/>
      <c r="E36" s="39" t="s">
        <v>42</v>
      </c>
      <c r="F36" s="40"/>
      <c r="G36" s="11">
        <f>SUM(G27:G34)</f>
        <v>0</v>
      </c>
    </row>
    <row r="37" spans="1:7" ht="25.5">
      <c r="A37" s="22"/>
      <c r="B37" s="22"/>
      <c r="C37" s="22"/>
      <c r="D37" s="22"/>
      <c r="E37" s="22"/>
      <c r="F37" s="22"/>
      <c r="G37" s="22"/>
    </row>
    <row r="38" spans="1:7" ht="26.25">
      <c r="A38" s="7"/>
      <c r="B38" s="8"/>
      <c r="C38" s="7"/>
      <c r="D38" s="9"/>
      <c r="E38" s="39" t="s">
        <v>43</v>
      </c>
      <c r="F38" s="40"/>
      <c r="G38" s="34">
        <f>ROUND(G24+G36,2)</f>
        <v>0</v>
      </c>
    </row>
    <row r="39" spans="1:7" ht="25.5">
      <c r="A39" s="22"/>
      <c r="B39" s="22"/>
      <c r="C39" s="35"/>
      <c r="D39" s="35"/>
      <c r="E39" s="35"/>
      <c r="F39" s="35"/>
      <c r="G39" s="22"/>
    </row>
    <row r="40" spans="1:7" ht="18">
      <c r="A40" s="36"/>
      <c r="B40" s="37"/>
      <c r="C40" s="36"/>
      <c r="D40" s="36"/>
      <c r="E40" s="37"/>
      <c r="F40" s="37"/>
      <c r="G40" s="37"/>
    </row>
    <row r="41" spans="1:7" ht="23.25">
      <c r="A41" s="38"/>
      <c r="B41" s="41"/>
      <c r="C41" s="41"/>
      <c r="D41" s="41"/>
      <c r="E41" s="41"/>
      <c r="F41" s="41"/>
      <c r="G41" s="41"/>
    </row>
  </sheetData>
  <mergeCells count="10">
    <mergeCell ref="E36:F36"/>
    <mergeCell ref="E38:F38"/>
    <mergeCell ref="B41:G41"/>
    <mergeCell ref="A1:G1"/>
    <mergeCell ref="A2:B2"/>
    <mergeCell ref="C2:G2"/>
    <mergeCell ref="A3:B3"/>
    <mergeCell ref="C3:G3"/>
    <mergeCell ref="A4:B4"/>
    <mergeCell ref="C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DAVID ARAUJO MENDEZ</dc:creator>
  <cp:lastModifiedBy>Jose M. Suero Moreno</cp:lastModifiedBy>
  <dcterms:created xsi:type="dcterms:W3CDTF">2025-10-29T12:37:15Z</dcterms:created>
  <dcterms:modified xsi:type="dcterms:W3CDTF">2025-10-29T13:31:56Z</dcterms:modified>
</cp:coreProperties>
</file>